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表1" sheetId="1" r:id="rId1"/>
    <sheet name="表2" sheetId="2" r:id="rId2"/>
  </sheets>
  <definedNames>
    <definedName name="_xlnm.Print_Titles" localSheetId="0">表1!$2:$5</definedName>
    <definedName name="_xlnm.Print_Titles" localSheetId="1">表2!$2:$4</definedName>
  </definedNames>
  <calcPr calcId="144525"/>
</workbook>
</file>

<file path=xl/sharedStrings.xml><?xml version="1.0" encoding="utf-8"?>
<sst xmlns="http://schemas.openxmlformats.org/spreadsheetml/2006/main" count="123" uniqueCount="41">
  <si>
    <t>附件9：</t>
  </si>
  <si>
    <t>教育学院2021年硕士研究生课程与教学论专业招生考试复试成绩汇总表（成绩保留小数点后两位）</t>
  </si>
  <si>
    <t>序号</t>
  </si>
  <si>
    <t>专业代码</t>
  </si>
  <si>
    <t>专业名称</t>
  </si>
  <si>
    <t>考生编号</t>
  </si>
  <si>
    <t>姓名</t>
  </si>
  <si>
    <t>综合面试成绩</t>
  </si>
  <si>
    <t>专业知识与能力测试</t>
  </si>
  <si>
    <t>复试总成绩</t>
  </si>
  <si>
    <t>同等学力加试成绩</t>
  </si>
  <si>
    <t>备注（一志愿或调剂）</t>
  </si>
  <si>
    <t>040102</t>
  </si>
  <si>
    <t>课程与教学论</t>
  </si>
  <si>
    <t>116581143080223</t>
  </si>
  <si>
    <t>黄恋霜</t>
  </si>
  <si>
    <t>一志愿</t>
  </si>
  <si>
    <t>116581141230211</t>
  </si>
  <si>
    <t>杨新茹</t>
  </si>
  <si>
    <t>116581151060335</t>
  </si>
  <si>
    <t>陈子欣</t>
  </si>
  <si>
    <t>102001210101015</t>
  </si>
  <si>
    <t>王敏</t>
  </si>
  <si>
    <t>调剂</t>
  </si>
  <si>
    <t>101651000001093</t>
  </si>
  <si>
    <t>张丹</t>
  </si>
  <si>
    <t>105421422102154</t>
  </si>
  <si>
    <t>宋紫玲</t>
  </si>
  <si>
    <t>102001210101018</t>
  </si>
  <si>
    <t>夏肖肖</t>
  </si>
  <si>
    <t>107181612200539</t>
  </si>
  <si>
    <t>邢苹儒</t>
  </si>
  <si>
    <t>102001210100958</t>
  </si>
  <si>
    <t>李艳娇</t>
  </si>
  <si>
    <t>105421411602062</t>
  </si>
  <si>
    <t>王颖碟</t>
  </si>
  <si>
    <t>附件10：</t>
  </si>
  <si>
    <r>
      <rPr>
        <b/>
        <sz val="18"/>
        <rFont val="仿宋"/>
        <charset val="134"/>
      </rPr>
      <t>教育学院2021年硕士研究生课程与教学论专业招生考试入学总成绩汇总表</t>
    </r>
    <r>
      <rPr>
        <sz val="18"/>
        <rFont val="仿宋"/>
        <charset val="134"/>
      </rPr>
      <t xml:space="preserve">
</t>
    </r>
    <r>
      <rPr>
        <sz val="14"/>
        <rFont val="仿宋"/>
        <charset val="134"/>
      </rPr>
      <t>（成绩保留小数点后两位，一志愿与调剂生源分别按总分从高到低依次排序）</t>
    </r>
  </si>
  <si>
    <t>专业（研究方向）名称</t>
  </si>
  <si>
    <t>初试成绩</t>
  </si>
  <si>
    <t>入学总成绩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</si>
</sst>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26">
    <font>
      <sz val="12"/>
      <name val="宋体"/>
      <charset val="134"/>
    </font>
    <font>
      <b/>
      <sz val="12"/>
      <name val="仿宋"/>
      <charset val="134"/>
    </font>
    <font>
      <sz val="12"/>
      <name val="仿宋"/>
      <charset val="134"/>
    </font>
    <font>
      <b/>
      <sz val="18"/>
      <name val="仿宋"/>
      <charset val="134"/>
    </font>
    <font>
      <sz val="18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4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16" borderId="9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9" borderId="6" applyNumberFormat="0" applyAlignment="0" applyProtection="0">
      <alignment vertical="center"/>
    </xf>
    <xf numFmtId="0" fontId="19" fillId="9" borderId="3" applyNumberFormat="0" applyAlignment="0" applyProtection="0">
      <alignment vertical="center"/>
    </xf>
    <xf numFmtId="0" fontId="24" fillId="19" borderId="10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shrinkToFit="1"/>
    </xf>
    <xf numFmtId="49" fontId="3" fillId="0" borderId="0" xfId="0" applyNumberFormat="1" applyFont="1" applyAlignment="1">
      <alignment horizontal="center" wrapText="1"/>
    </xf>
    <xf numFmtId="49" fontId="4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 quotePrefix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tabSelected="1" workbookViewId="0">
      <selection activeCell="F9" sqref="F9"/>
    </sheetView>
  </sheetViews>
  <sheetFormatPr defaultColWidth="9" defaultRowHeight="14.25"/>
  <cols>
    <col min="1" max="1" width="7.9" style="3" customWidth="1"/>
    <col min="2" max="2" width="10" style="3" customWidth="1"/>
    <col min="3" max="3" width="17.2" style="4" customWidth="1"/>
    <col min="4" max="4" width="20" style="3" customWidth="1"/>
    <col min="5" max="5" width="10.4" style="3" customWidth="1"/>
    <col min="6" max="6" width="13.7" style="3" customWidth="1"/>
    <col min="7" max="7" width="13.525" style="3" customWidth="1"/>
    <col min="8" max="8" width="11.6" style="3" customWidth="1"/>
    <col min="9" max="9" width="10.5" style="3" customWidth="1"/>
    <col min="10" max="10" width="22.325" style="3" customWidth="1"/>
    <col min="11" max="16384" width="9" style="3"/>
  </cols>
  <sheetData>
    <row r="1" spans="1:1">
      <c r="A1" s="3" t="s">
        <v>0</v>
      </c>
    </row>
    <row r="2" s="14" customFormat="1" ht="27.75" customHeight="1" spans="1:10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</row>
    <row r="3" spans="3:3">
      <c r="C3" s="2"/>
    </row>
    <row r="4" s="15" customFormat="1" ht="22.5" customHeight="1" spans="1:10">
      <c r="A4" s="17"/>
      <c r="B4" s="17"/>
      <c r="C4" s="17"/>
      <c r="D4" s="17"/>
      <c r="E4" s="17"/>
      <c r="F4" s="17"/>
      <c r="I4" s="18"/>
      <c r="J4" s="18"/>
    </row>
    <row r="5" s="14" customFormat="1" ht="28.5" spans="1:10">
      <c r="A5" s="7" t="s">
        <v>2</v>
      </c>
      <c r="B5" s="7" t="s">
        <v>3</v>
      </c>
      <c r="C5" s="8" t="s">
        <v>4</v>
      </c>
      <c r="D5" s="7" t="s">
        <v>5</v>
      </c>
      <c r="E5" s="7" t="s">
        <v>6</v>
      </c>
      <c r="F5" s="9" t="s">
        <v>7</v>
      </c>
      <c r="G5" s="9" t="s">
        <v>8</v>
      </c>
      <c r="H5" s="9" t="s">
        <v>9</v>
      </c>
      <c r="I5" s="19" t="s">
        <v>10</v>
      </c>
      <c r="J5" s="9" t="s">
        <v>11</v>
      </c>
    </row>
    <row r="6" ht="21.75" customHeight="1" spans="1:10">
      <c r="A6" s="12">
        <v>1</v>
      </c>
      <c r="B6" s="11" t="s">
        <v>12</v>
      </c>
      <c r="C6" s="12" t="s">
        <v>13</v>
      </c>
      <c r="D6" s="12" t="s">
        <v>14</v>
      </c>
      <c r="E6" s="12" t="s">
        <v>15</v>
      </c>
      <c r="F6" s="12">
        <f>((70+19+70+18+68+19+74+18+70+19)/5)*0.4</f>
        <v>35.6</v>
      </c>
      <c r="G6" s="12">
        <f>((86+80+90+85+87)/5)*0.6</f>
        <v>51.36</v>
      </c>
      <c r="H6" s="13">
        <f t="shared" ref="H6:H15" si="0">F6+G6</f>
        <v>86.96</v>
      </c>
      <c r="I6" s="20"/>
      <c r="J6" s="12" t="s">
        <v>16</v>
      </c>
    </row>
    <row r="7" ht="21.75" customHeight="1" spans="1:10">
      <c r="A7" s="12">
        <v>2</v>
      </c>
      <c r="B7" s="11" t="s">
        <v>12</v>
      </c>
      <c r="C7" s="12" t="s">
        <v>13</v>
      </c>
      <c r="D7" s="12" t="s">
        <v>17</v>
      </c>
      <c r="E7" s="12" t="s">
        <v>18</v>
      </c>
      <c r="F7" s="12">
        <f>((73+17+75+15+70+16+78+18+72+17)/5)*0.4</f>
        <v>36.08</v>
      </c>
      <c r="G7" s="12">
        <f>((92+85+95+90+92)/5)*0.6</f>
        <v>54.48</v>
      </c>
      <c r="H7" s="13">
        <f t="shared" si="0"/>
        <v>90.56</v>
      </c>
      <c r="I7" s="20"/>
      <c r="J7" s="12" t="s">
        <v>16</v>
      </c>
    </row>
    <row r="8" ht="21.75" customHeight="1" spans="1:10">
      <c r="A8" s="12">
        <v>3</v>
      </c>
      <c r="B8" s="11" t="s">
        <v>12</v>
      </c>
      <c r="C8" s="12" t="s">
        <v>13</v>
      </c>
      <c r="D8" s="12" t="s">
        <v>19</v>
      </c>
      <c r="E8" s="12" t="s">
        <v>20</v>
      </c>
      <c r="F8" s="12">
        <f>((74+18+72+15+65+14+79+17+71+16)/5)*0.4</f>
        <v>35.28</v>
      </c>
      <c r="G8" s="12">
        <f>((90+80+85+90+89)/5)*0.6</f>
        <v>52.08</v>
      </c>
      <c r="H8" s="13">
        <f t="shared" si="0"/>
        <v>87.36</v>
      </c>
      <c r="I8" s="20"/>
      <c r="J8" s="12" t="s">
        <v>16</v>
      </c>
    </row>
    <row r="9" ht="21.75" customHeight="1" spans="1:10">
      <c r="A9" s="12">
        <v>4</v>
      </c>
      <c r="B9" s="11" t="s">
        <v>12</v>
      </c>
      <c r="C9" s="12" t="s">
        <v>13</v>
      </c>
      <c r="D9" s="21" t="s">
        <v>21</v>
      </c>
      <c r="E9" s="12" t="s">
        <v>22</v>
      </c>
      <c r="F9" s="12">
        <f>((70+17+72+15+64+15+74+13+70+14)/5)*0.4</f>
        <v>33.92</v>
      </c>
      <c r="G9" s="12">
        <f>((90+80+85+90+89)/5)*0.6</f>
        <v>52.08</v>
      </c>
      <c r="H9" s="13">
        <f t="shared" si="0"/>
        <v>86</v>
      </c>
      <c r="I9" s="20"/>
      <c r="J9" s="12" t="s">
        <v>23</v>
      </c>
    </row>
    <row r="10" ht="21.75" customHeight="1" spans="1:10">
      <c r="A10" s="12">
        <v>5</v>
      </c>
      <c r="B10" s="11" t="s">
        <v>12</v>
      </c>
      <c r="C10" s="12" t="s">
        <v>13</v>
      </c>
      <c r="D10" s="12" t="s">
        <v>24</v>
      </c>
      <c r="E10" s="12" t="s">
        <v>25</v>
      </c>
      <c r="F10" s="12">
        <f>((54+16+40+10+50+10+46+12+48+13)/5)*0.4</f>
        <v>23.92</v>
      </c>
      <c r="G10" s="12">
        <f>((60+60+57+60+60)/5)*0.6</f>
        <v>35.64</v>
      </c>
      <c r="H10" s="13">
        <f t="shared" si="0"/>
        <v>59.56</v>
      </c>
      <c r="I10" s="20"/>
      <c r="J10" s="12" t="s">
        <v>23</v>
      </c>
    </row>
    <row r="11" ht="21.75" customHeight="1" spans="1:10">
      <c r="A11" s="12">
        <v>6</v>
      </c>
      <c r="B11" s="11" t="s">
        <v>12</v>
      </c>
      <c r="C11" s="12" t="s">
        <v>13</v>
      </c>
      <c r="D11" s="12" t="s">
        <v>26</v>
      </c>
      <c r="E11" s="12" t="s">
        <v>27</v>
      </c>
      <c r="F11" s="12">
        <f>((72+18+70+13+65+18+73+18+71+19)/5)*0.4</f>
        <v>34.96</v>
      </c>
      <c r="G11" s="12">
        <f>((88+72+80+90+85)/5)*0.6</f>
        <v>49.8</v>
      </c>
      <c r="H11" s="13">
        <f t="shared" si="0"/>
        <v>84.76</v>
      </c>
      <c r="I11" s="20"/>
      <c r="J11" s="12" t="s">
        <v>23</v>
      </c>
    </row>
    <row r="12" ht="21.75" customHeight="1" spans="1:10">
      <c r="A12" s="12">
        <v>7</v>
      </c>
      <c r="B12" s="11" t="s">
        <v>12</v>
      </c>
      <c r="C12" s="12" t="s">
        <v>13</v>
      </c>
      <c r="D12" s="12" t="s">
        <v>28</v>
      </c>
      <c r="E12" s="12" t="s">
        <v>29</v>
      </c>
      <c r="F12" s="12">
        <f>((68+16+75+18+70+15+70+12+69+15)/5)*0.4</f>
        <v>34.24</v>
      </c>
      <c r="G12" s="12">
        <f>((85+75+80+80+84)/5)*0.6</f>
        <v>48.48</v>
      </c>
      <c r="H12" s="13">
        <f t="shared" si="0"/>
        <v>82.72</v>
      </c>
      <c r="I12" s="20"/>
      <c r="J12" s="12" t="s">
        <v>23</v>
      </c>
    </row>
    <row r="13" ht="21.75" customHeight="1" spans="1:10">
      <c r="A13" s="12">
        <v>8</v>
      </c>
      <c r="B13" s="11" t="s">
        <v>12</v>
      </c>
      <c r="C13" s="12" t="s">
        <v>13</v>
      </c>
      <c r="D13" s="12" t="s">
        <v>30</v>
      </c>
      <c r="E13" s="12" t="s">
        <v>31</v>
      </c>
      <c r="F13" s="12">
        <f>((73+17+72+16+69+16+75+18+70+17)/5)*0.4</f>
        <v>35.44</v>
      </c>
      <c r="G13" s="12">
        <f>((80+86+86+85+75)/5)*0.6</f>
        <v>49.44</v>
      </c>
      <c r="H13" s="13">
        <f t="shared" si="0"/>
        <v>84.88</v>
      </c>
      <c r="I13" s="20"/>
      <c r="J13" s="12" t="s">
        <v>23</v>
      </c>
    </row>
    <row r="14" ht="21.75" customHeight="1" spans="1:10">
      <c r="A14" s="12">
        <v>9</v>
      </c>
      <c r="B14" s="11" t="s">
        <v>12</v>
      </c>
      <c r="C14" s="12" t="s">
        <v>13</v>
      </c>
      <c r="D14" s="12" t="s">
        <v>32</v>
      </c>
      <c r="E14" s="12" t="s">
        <v>33</v>
      </c>
      <c r="F14" s="12">
        <f>((70+15+63+15+62+14+70+14+70+16)/5)*0.4</f>
        <v>32.72</v>
      </c>
      <c r="G14" s="12">
        <f>((70+70+75+70+70)/5)*0.6</f>
        <v>42.6</v>
      </c>
      <c r="H14" s="13">
        <f t="shared" si="0"/>
        <v>75.32</v>
      </c>
      <c r="I14" s="20"/>
      <c r="J14" s="12" t="s">
        <v>23</v>
      </c>
    </row>
    <row r="15" ht="21.75" customHeight="1" spans="1:10">
      <c r="A15" s="12">
        <v>10</v>
      </c>
      <c r="B15" s="11" t="s">
        <v>12</v>
      </c>
      <c r="C15" s="12" t="s">
        <v>13</v>
      </c>
      <c r="D15" s="12" t="s">
        <v>34</v>
      </c>
      <c r="E15" s="12" t="s">
        <v>35</v>
      </c>
      <c r="F15" s="12">
        <f>((66+17+64+18+63+18+68+17+65+17)/5)*0.4</f>
        <v>33.04</v>
      </c>
      <c r="G15" s="12">
        <f>((68+68+74+82+65)/5)*0.6</f>
        <v>42.84</v>
      </c>
      <c r="H15" s="13">
        <f t="shared" si="0"/>
        <v>75.88</v>
      </c>
      <c r="I15" s="20"/>
      <c r="J15" s="12" t="s">
        <v>23</v>
      </c>
    </row>
  </sheetData>
  <mergeCells count="2">
    <mergeCell ref="A2:J2"/>
    <mergeCell ref="A4:F4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opLeftCell="A2" workbookViewId="0">
      <selection activeCell="C16" sqref="C16"/>
    </sheetView>
  </sheetViews>
  <sheetFormatPr defaultColWidth="9" defaultRowHeight="14.25"/>
  <cols>
    <col min="1" max="1" width="5.4" style="3" customWidth="1"/>
    <col min="2" max="2" width="10" style="3" customWidth="1"/>
    <col min="3" max="3" width="22.6" style="4" customWidth="1"/>
    <col min="4" max="4" width="19.7" style="3" customWidth="1"/>
    <col min="5" max="5" width="10.4" style="3" customWidth="1"/>
    <col min="6" max="6" width="10" style="3" customWidth="1"/>
    <col min="7" max="7" width="11.4" style="3" customWidth="1"/>
    <col min="8" max="8" width="11.5" style="3" customWidth="1"/>
    <col min="9" max="9" width="12.7" style="3" customWidth="1"/>
    <col min="10" max="255" width="9" style="3"/>
  </cols>
  <sheetData>
    <row r="1" spans="1:1">
      <c r="A1" s="3" t="s">
        <v>36</v>
      </c>
    </row>
    <row r="2" ht="52.95" customHeight="1" spans="1:9">
      <c r="A2" s="5" t="s">
        <v>37</v>
      </c>
      <c r="B2" s="6"/>
      <c r="C2" s="6"/>
      <c r="D2" s="6"/>
      <c r="E2" s="6"/>
      <c r="F2" s="6"/>
      <c r="G2" s="6"/>
      <c r="H2" s="6"/>
      <c r="I2" s="6"/>
    </row>
    <row r="3" spans="3:3">
      <c r="C3" s="2"/>
    </row>
    <row r="4" s="1" customFormat="1" ht="28.5" customHeight="1" spans="1:9">
      <c r="A4" s="7" t="s">
        <v>2</v>
      </c>
      <c r="B4" s="7" t="s">
        <v>3</v>
      </c>
      <c r="C4" s="8" t="s">
        <v>38</v>
      </c>
      <c r="D4" s="7" t="s">
        <v>5</v>
      </c>
      <c r="E4" s="7" t="s">
        <v>6</v>
      </c>
      <c r="F4" s="9" t="s">
        <v>39</v>
      </c>
      <c r="G4" s="9" t="s">
        <v>9</v>
      </c>
      <c r="H4" s="9" t="s">
        <v>40</v>
      </c>
      <c r="I4" s="9" t="s">
        <v>11</v>
      </c>
    </row>
    <row r="5" s="2" customFormat="1" ht="21.75" customHeight="1" spans="1:9">
      <c r="A5" s="10">
        <v>1</v>
      </c>
      <c r="B5" s="11" t="s">
        <v>12</v>
      </c>
      <c r="C5" s="11" t="s">
        <v>13</v>
      </c>
      <c r="D5" s="12" t="s">
        <v>17</v>
      </c>
      <c r="E5" s="12" t="s">
        <v>18</v>
      </c>
      <c r="F5" s="12">
        <v>342</v>
      </c>
      <c r="G5" s="13">
        <v>90.56</v>
      </c>
      <c r="H5" s="13">
        <v>77.264</v>
      </c>
      <c r="I5" s="12" t="s">
        <v>16</v>
      </c>
    </row>
    <row r="6" s="2" customFormat="1" ht="21.75" customHeight="1" spans="1:9">
      <c r="A6" s="12">
        <v>2</v>
      </c>
      <c r="B6" s="11" t="s">
        <v>12</v>
      </c>
      <c r="C6" s="11" t="s">
        <v>13</v>
      </c>
      <c r="D6" s="12" t="s">
        <v>14</v>
      </c>
      <c r="E6" s="12" t="s">
        <v>15</v>
      </c>
      <c r="F6" s="12">
        <v>345</v>
      </c>
      <c r="G6" s="13">
        <v>86.96</v>
      </c>
      <c r="H6" s="13">
        <v>76.184</v>
      </c>
      <c r="I6" s="12" t="s">
        <v>16</v>
      </c>
    </row>
    <row r="7" s="2" customFormat="1" ht="21.75" customHeight="1" spans="1:9">
      <c r="A7" s="10">
        <v>3</v>
      </c>
      <c r="B7" s="11" t="s">
        <v>12</v>
      </c>
      <c r="C7" s="11" t="s">
        <v>13</v>
      </c>
      <c r="D7" s="12" t="s">
        <v>19</v>
      </c>
      <c r="E7" s="12" t="s">
        <v>20</v>
      </c>
      <c r="F7" s="12">
        <v>331</v>
      </c>
      <c r="G7" s="13">
        <v>87.36</v>
      </c>
      <c r="H7" s="13">
        <v>74.664</v>
      </c>
      <c r="I7" s="12" t="s">
        <v>16</v>
      </c>
    </row>
    <row r="8" s="2" customFormat="1" ht="19" customHeight="1" spans="1:9">
      <c r="A8" s="10">
        <v>4</v>
      </c>
      <c r="B8" s="11" t="s">
        <v>12</v>
      </c>
      <c r="C8" s="11" t="s">
        <v>13</v>
      </c>
      <c r="D8" s="21" t="s">
        <v>21</v>
      </c>
      <c r="E8" s="12" t="s">
        <v>22</v>
      </c>
      <c r="F8" s="12">
        <v>348</v>
      </c>
      <c r="G8" s="13">
        <v>86</v>
      </c>
      <c r="H8" s="13">
        <v>76.16</v>
      </c>
      <c r="I8" s="12" t="s">
        <v>23</v>
      </c>
    </row>
    <row r="9" s="2" customFormat="1" ht="17" customHeight="1" spans="1:9">
      <c r="A9" s="12">
        <v>5</v>
      </c>
      <c r="B9" s="11" t="s">
        <v>12</v>
      </c>
      <c r="C9" s="11" t="s">
        <v>13</v>
      </c>
      <c r="D9" s="12" t="s">
        <v>26</v>
      </c>
      <c r="E9" s="12" t="s">
        <v>27</v>
      </c>
      <c r="F9" s="12">
        <v>346</v>
      </c>
      <c r="G9" s="13">
        <v>84.76</v>
      </c>
      <c r="H9" s="13">
        <v>75.424</v>
      </c>
      <c r="I9" s="12" t="s">
        <v>23</v>
      </c>
    </row>
    <row r="10" s="2" customFormat="1" ht="18" customHeight="1" spans="1:9">
      <c r="A10" s="10">
        <v>6</v>
      </c>
      <c r="B10" s="11" t="s">
        <v>12</v>
      </c>
      <c r="C10" s="11" t="s">
        <v>13</v>
      </c>
      <c r="D10" s="12" t="s">
        <v>30</v>
      </c>
      <c r="E10" s="12" t="s">
        <v>31</v>
      </c>
      <c r="F10" s="12">
        <v>342</v>
      </c>
      <c r="G10" s="13">
        <v>84.88</v>
      </c>
      <c r="H10" s="13">
        <v>74.992</v>
      </c>
      <c r="I10" s="12" t="s">
        <v>23</v>
      </c>
    </row>
    <row r="11" ht="20" customHeight="1" spans="1:9">
      <c r="A11" s="10">
        <v>7</v>
      </c>
      <c r="B11" s="11" t="s">
        <v>12</v>
      </c>
      <c r="C11" s="11" t="s">
        <v>13</v>
      </c>
      <c r="D11" s="12" t="s">
        <v>28</v>
      </c>
      <c r="E11" s="12" t="s">
        <v>29</v>
      </c>
      <c r="F11" s="12">
        <v>343</v>
      </c>
      <c r="G11" s="13">
        <v>82.72</v>
      </c>
      <c r="H11" s="13">
        <v>74.248</v>
      </c>
      <c r="I11" s="12" t="s">
        <v>23</v>
      </c>
    </row>
    <row r="12" ht="21" customHeight="1" spans="1:9">
      <c r="A12" s="12">
        <v>8</v>
      </c>
      <c r="B12" s="11" t="s">
        <v>12</v>
      </c>
      <c r="C12" s="11" t="s">
        <v>13</v>
      </c>
      <c r="D12" s="12" t="s">
        <v>34</v>
      </c>
      <c r="E12" s="12" t="s">
        <v>35</v>
      </c>
      <c r="F12" s="12">
        <v>342</v>
      </c>
      <c r="G12" s="13">
        <v>75.88</v>
      </c>
      <c r="H12" s="13">
        <v>71.392</v>
      </c>
      <c r="I12" s="12" t="s">
        <v>23</v>
      </c>
    </row>
    <row r="13" ht="20" customHeight="1" spans="1:9">
      <c r="A13" s="10">
        <v>9</v>
      </c>
      <c r="B13" s="11" t="s">
        <v>12</v>
      </c>
      <c r="C13" s="11" t="s">
        <v>13</v>
      </c>
      <c r="D13" s="12" t="s">
        <v>32</v>
      </c>
      <c r="E13" s="12" t="s">
        <v>33</v>
      </c>
      <c r="F13" s="12">
        <v>342</v>
      </c>
      <c r="G13" s="13">
        <v>75.32</v>
      </c>
      <c r="H13" s="13">
        <v>71.168</v>
      </c>
      <c r="I13" s="12" t="s">
        <v>23</v>
      </c>
    </row>
    <row r="14" ht="21" customHeight="1" spans="1:9">
      <c r="A14" s="10">
        <v>10</v>
      </c>
      <c r="B14" s="11" t="s">
        <v>12</v>
      </c>
      <c r="C14" s="11" t="s">
        <v>13</v>
      </c>
      <c r="D14" s="12" t="s">
        <v>24</v>
      </c>
      <c r="E14" s="12" t="s">
        <v>25</v>
      </c>
      <c r="F14" s="12">
        <v>362</v>
      </c>
      <c r="G14" s="13">
        <v>59.56</v>
      </c>
      <c r="H14" s="13">
        <v>67.264</v>
      </c>
      <c r="I14" s="12" t="s">
        <v>23</v>
      </c>
    </row>
  </sheetData>
  <mergeCells count="1">
    <mergeCell ref="A2:I2"/>
  </mergeCells>
  <printOptions horizontalCentered="1"/>
  <pageMargins left="0.389583333333333" right="0.389583333333333" top="0.589583333333333" bottom="0.589583333333333" header="0.309722222222222" footer="0.309722222222222"/>
  <pageSetup paperSize="9" orientation="landscape" horizontalDpi="600" verticalDpi="600"/>
  <headerFooter alignWithMargins="0">
    <oddFooter>&amp;C&amp;N----&amp;P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lenovo</cp:lastModifiedBy>
  <dcterms:created xsi:type="dcterms:W3CDTF">2021-04-01T20:42:00Z</dcterms:created>
  <dcterms:modified xsi:type="dcterms:W3CDTF">2021-04-01T13:03:58Z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EC46CA9903054A489168283BEAA96A93</vt:lpwstr>
  </property>
</Properties>
</file>